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47" i="1" l="1"/>
  <c r="C41" i="1" l="1"/>
  <c r="F42" i="1" s="1"/>
  <c r="C40" i="1"/>
  <c r="C39" i="1"/>
  <c r="C31" i="1" s="1"/>
  <c r="C44" i="1" s="1"/>
  <c r="F38" i="1"/>
  <c r="E38" i="1"/>
  <c r="C37" i="1"/>
  <c r="D38" i="1" s="1"/>
  <c r="C36" i="1"/>
  <c r="G33" i="1"/>
  <c r="F33" i="1"/>
  <c r="F46" i="1" s="1"/>
  <c r="E46" i="1"/>
  <c r="D33" i="1"/>
  <c r="D46" i="1" s="1"/>
  <c r="G32" i="1"/>
  <c r="F32" i="1"/>
  <c r="F45" i="1" s="1"/>
  <c r="E45" i="1"/>
  <c r="D32" i="1"/>
  <c r="D45" i="1" s="1"/>
  <c r="C45" i="1" s="1"/>
  <c r="C32" i="1"/>
  <c r="G31" i="1"/>
  <c r="F31" i="1"/>
  <c r="E31" i="1"/>
  <c r="D31" i="1"/>
  <c r="C46" i="1" l="1"/>
  <c r="E47" i="1"/>
  <c r="F47" i="1"/>
  <c r="F34" i="1"/>
  <c r="C33" i="1"/>
  <c r="D42" i="1"/>
  <c r="D34" i="1"/>
  <c r="E42" i="1"/>
  <c r="E34" i="1"/>
  <c r="C16" i="1"/>
  <c r="F17" i="1" s="1"/>
  <c r="C15" i="1"/>
  <c r="C14" i="1"/>
  <c r="C6" i="1" s="1"/>
  <c r="C19" i="1" s="1"/>
  <c r="C12" i="1"/>
  <c r="D13" i="1" s="1"/>
  <c r="C11" i="1"/>
  <c r="G8" i="1"/>
  <c r="F8" i="1"/>
  <c r="F21" i="1" s="1"/>
  <c r="E8" i="1"/>
  <c r="E21" i="1" s="1"/>
  <c r="D8" i="1"/>
  <c r="G7" i="1"/>
  <c r="F7" i="1"/>
  <c r="F20" i="1" s="1"/>
  <c r="E7" i="1"/>
  <c r="E20" i="1" s="1"/>
  <c r="D7" i="1"/>
  <c r="G6" i="1"/>
  <c r="F6" i="1"/>
  <c r="E6" i="1"/>
  <c r="D6" i="1"/>
  <c r="D20" i="1" l="1"/>
  <c r="C20" i="1" s="1"/>
  <c r="C8" i="1"/>
  <c r="F9" i="1" s="1"/>
  <c r="D21" i="1"/>
  <c r="C21" i="1" s="1"/>
  <c r="F22" i="1" s="1"/>
  <c r="C7" i="1"/>
  <c r="D17" i="1"/>
  <c r="E17" i="1"/>
  <c r="F13" i="1"/>
  <c r="E13" i="1"/>
  <c r="D22" i="1" l="1"/>
  <c r="E22" i="1"/>
  <c r="E9" i="1"/>
  <c r="D9" i="1"/>
</calcChain>
</file>

<file path=xl/sharedStrings.xml><?xml version="1.0" encoding="utf-8"?>
<sst xmlns="http://schemas.openxmlformats.org/spreadsheetml/2006/main" count="67" uniqueCount="28">
  <si>
    <t>Năm học</t>
  </si>
  <si>
    <t>Tổng số</t>
  </si>
  <si>
    <t>Trình độ chuyên môn</t>
  </si>
  <si>
    <t>Ngoại ngữ</t>
  </si>
  <si>
    <t>Tin học</t>
  </si>
  <si>
    <t>Đạt chuẩn</t>
  </si>
  <si>
    <t>Đã tham gia làm việc tại doanh nghiệp</t>
  </si>
  <si>
    <t>-GV chuyên ngành</t>
  </si>
  <si>
    <t>-GV ngành trọng điểm</t>
  </si>
  <si>
    <t>Tỉ lệ GV trọng điểm</t>
  </si>
  <si>
    <t>2018-2019 (Năm 1)</t>
  </si>
  <si>
    <t>2019-2020 (Năm 2)</t>
  </si>
  <si>
    <t xml:space="preserve">Số liệu tổng 2 năm </t>
  </si>
  <si>
    <t>TT</t>
  </si>
  <si>
    <t>THỰC TẾ</t>
  </si>
  <si>
    <t>1/ THỈNH GIẢNG</t>
  </si>
  <si>
    <t>Thỉnh giảng</t>
  </si>
  <si>
    <t>I</t>
  </si>
  <si>
    <t>II</t>
  </si>
  <si>
    <t>Cơ hữu</t>
  </si>
  <si>
    <t>Cơ hữu + thỉnh giảng</t>
  </si>
  <si>
    <t>III</t>
  </si>
  <si>
    <t xml:space="preserve">Trọng điểm </t>
  </si>
  <si>
    <t xml:space="preserve">  +Tỉ lệ GV trọng điểm</t>
  </si>
  <si>
    <r>
      <rPr>
        <b/>
        <sz val="14"/>
        <color theme="1"/>
        <rFont val="Times New Roman"/>
        <family val="1"/>
      </rPr>
      <t>195</t>
    </r>
    <r>
      <rPr>
        <sz val="14"/>
        <color theme="1"/>
        <rFont val="Times New Roman"/>
        <family val="1"/>
      </rPr>
      <t xml:space="preserve"> GV trọng điểm tương ứng với  </t>
    </r>
    <r>
      <rPr>
        <b/>
        <sz val="14"/>
        <color theme="1"/>
        <rFont val="Times New Roman"/>
        <family val="1"/>
      </rPr>
      <t>4.875HS</t>
    </r>
    <r>
      <rPr>
        <sz val="14"/>
        <color theme="1"/>
        <rFont val="Times New Roman"/>
        <family val="1"/>
      </rPr>
      <t xml:space="preserve"> ngành trọng điểm</t>
    </r>
  </si>
  <si>
    <t>Chuyên ngành</t>
  </si>
  <si>
    <t>ĐIỀU CHỈNH GIẢM</t>
  </si>
  <si>
    <r>
      <rPr>
        <b/>
        <sz val="14"/>
        <color theme="1"/>
        <rFont val="Times New Roman"/>
        <family val="1"/>
      </rPr>
      <t>158</t>
    </r>
    <r>
      <rPr>
        <sz val="14"/>
        <color theme="1"/>
        <rFont val="Times New Roman"/>
        <family val="1"/>
      </rPr>
      <t xml:space="preserve"> GV trọng điểm tương ứng với  </t>
    </r>
    <r>
      <rPr>
        <b/>
        <sz val="14"/>
        <color theme="1"/>
        <rFont val="Times New Roman"/>
        <family val="1"/>
      </rPr>
      <t>3.950 HS</t>
    </r>
    <r>
      <rPr>
        <sz val="14"/>
        <color theme="1"/>
        <rFont val="Times New Roman"/>
        <family val="1"/>
      </rPr>
      <t xml:space="preserve"> ngành trọng điểm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</si>
</sst>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quotePrefix="1" applyFont="1" applyBorder="1"/>
    <xf numFmtId="0" fontId="3" fillId="0" borderId="1" xfId="0" applyFont="1" applyBorder="1"/>
    <xf numFmtId="0" fontId="4" fillId="0" borderId="1" xfId="0" applyFont="1" applyBorder="1"/>
    <xf numFmtId="9" fontId="4" fillId="0" borderId="1" xfId="2" applyFont="1" applyBorder="1"/>
    <xf numFmtId="0" fontId="4" fillId="0" borderId="1" xfId="0" applyFont="1" applyBorder="1" applyAlignment="1">
      <alignment vertical="center" wrapText="1"/>
    </xf>
    <xf numFmtId="9" fontId="3" fillId="0" borderId="1" xfId="2" applyFont="1" applyBorder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Fill="1" applyBorder="1"/>
    <xf numFmtId="0" fontId="6" fillId="0" borderId="4" xfId="0" applyFont="1" applyBorder="1" applyAlignment="1">
      <alignment horizontal="center"/>
    </xf>
    <xf numFmtId="0" fontId="2" fillId="0" borderId="0" xfId="0" applyFont="1" applyFill="1" applyBorder="1"/>
    <xf numFmtId="164" fontId="2" fillId="0" borderId="0" xfId="1" applyNumberFormat="1" applyFont="1"/>
    <xf numFmtId="0" fontId="7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 applyAlignment="1">
      <alignment horizontal="center"/>
    </xf>
    <xf numFmtId="9" fontId="4" fillId="0" borderId="0" xfId="2" applyFont="1" applyBorder="1"/>
    <xf numFmtId="0" fontId="4" fillId="0" borderId="0" xfId="0" applyFont="1" applyBorder="1"/>
    <xf numFmtId="0" fontId="8" fillId="0" borderId="1" xfId="0" applyFont="1" applyBorder="1"/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/>
    </xf>
    <xf numFmtId="0" fontId="8" fillId="3" borderId="1" xfId="0" applyFont="1" applyFill="1" applyBorder="1"/>
    <xf numFmtId="9" fontId="4" fillId="0" borderId="1" xfId="2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9" fontId="3" fillId="0" borderId="1" xfId="2" applyFont="1" applyBorder="1" applyAlignment="1">
      <alignment horizontal="center"/>
    </xf>
    <xf numFmtId="0" fontId="4" fillId="0" borderId="1" xfId="2" applyNumberFormat="1" applyFont="1" applyBorder="1" applyAlignment="1">
      <alignment horizontal="center"/>
    </xf>
    <xf numFmtId="0" fontId="4" fillId="0" borderId="1" xfId="0" applyFont="1" applyBorder="1" applyAlignment="1"/>
    <xf numFmtId="9" fontId="4" fillId="0" borderId="1" xfId="2" applyFont="1" applyBorder="1" applyAlignment="1"/>
    <xf numFmtId="0" fontId="0" fillId="0" borderId="1" xfId="0" applyBorder="1"/>
    <xf numFmtId="0" fontId="9" fillId="0" borderId="1" xfId="0" applyFont="1" applyBorder="1"/>
    <xf numFmtId="165" fontId="9" fillId="0" borderId="1" xfId="2" applyNumberFormat="1" applyFont="1" applyBorder="1"/>
    <xf numFmtId="0" fontId="10" fillId="0" borderId="1" xfId="2" applyNumberFormat="1" applyFont="1" applyBorder="1" applyAlignment="1">
      <alignment horizontal="center"/>
    </xf>
    <xf numFmtId="0" fontId="4" fillId="0" borderId="0" xfId="2" applyNumberFormat="1" applyFont="1" applyBorder="1"/>
    <xf numFmtId="0" fontId="0" fillId="4" borderId="1" xfId="0" applyFill="1" applyBorder="1"/>
    <xf numFmtId="0" fontId="2" fillId="4" borderId="1" xfId="0" quotePrefix="1" applyFont="1" applyFill="1" applyBorder="1"/>
    <xf numFmtId="0" fontId="9" fillId="4" borderId="1" xfId="0" applyFont="1" applyFill="1" applyBorder="1"/>
    <xf numFmtId="165" fontId="9" fillId="4" borderId="1" xfId="2" applyNumberFormat="1" applyFont="1" applyFill="1" applyBorder="1"/>
    <xf numFmtId="0" fontId="6" fillId="2" borderId="0" xfId="0" applyFont="1" applyFill="1" applyBorder="1" applyAlignment="1">
      <alignment horizontal="center"/>
    </xf>
    <xf numFmtId="0" fontId="6" fillId="0" borderId="4" xfId="0" applyFont="1" applyBorder="1" applyAlignment="1">
      <alignment horizontal="left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topLeftCell="A31" workbookViewId="0">
      <selection activeCell="E49" sqref="E49"/>
    </sheetView>
  </sheetViews>
  <sheetFormatPr defaultRowHeight="15" x14ac:dyDescent="0.25"/>
  <cols>
    <col min="1" max="1" width="5.28515625" customWidth="1"/>
    <col min="2" max="2" width="25.5703125" customWidth="1"/>
    <col min="3" max="3" width="8.85546875" customWidth="1"/>
    <col min="4" max="4" width="13.85546875" customWidth="1"/>
    <col min="5" max="5" width="9.7109375" customWidth="1"/>
    <col min="6" max="6" width="13.42578125" customWidth="1"/>
    <col min="7" max="7" width="12.85546875" customWidth="1"/>
  </cols>
  <sheetData>
    <row r="1" spans="1:7" ht="20.25" x14ac:dyDescent="0.3">
      <c r="A1" s="49" t="s">
        <v>14</v>
      </c>
      <c r="B1" s="49"/>
      <c r="C1" s="49"/>
      <c r="D1" s="49"/>
      <c r="E1" s="49"/>
      <c r="F1" s="49"/>
      <c r="G1" s="49"/>
    </row>
    <row r="2" spans="1:7" ht="20.25" x14ac:dyDescent="0.3">
      <c r="A2" s="50" t="s">
        <v>15</v>
      </c>
      <c r="B2" s="50"/>
      <c r="C2" s="16">
        <v>123</v>
      </c>
      <c r="D2" s="16"/>
      <c r="E2" s="16"/>
      <c r="F2" s="16"/>
      <c r="G2" s="16"/>
    </row>
    <row r="3" spans="1:7" ht="18.75" x14ac:dyDescent="0.3">
      <c r="A3" s="55" t="s">
        <v>13</v>
      </c>
      <c r="B3" s="53" t="s">
        <v>0</v>
      </c>
      <c r="C3" s="52" t="s">
        <v>5</v>
      </c>
      <c r="D3" s="52"/>
      <c r="E3" s="52"/>
      <c r="F3" s="52"/>
      <c r="G3" s="54" t="s">
        <v>6</v>
      </c>
    </row>
    <row r="4" spans="1:7" ht="56.25" x14ac:dyDescent="0.25">
      <c r="A4" s="56"/>
      <c r="B4" s="53"/>
      <c r="C4" s="9" t="s">
        <v>1</v>
      </c>
      <c r="D4" s="10" t="s">
        <v>2</v>
      </c>
      <c r="E4" s="9" t="s">
        <v>4</v>
      </c>
      <c r="F4" s="9" t="s">
        <v>3</v>
      </c>
      <c r="G4" s="54"/>
    </row>
    <row r="5" spans="1:7" ht="18.75" x14ac:dyDescent="0.25">
      <c r="A5" s="29" t="s">
        <v>17</v>
      </c>
      <c r="B5" s="30" t="s">
        <v>16</v>
      </c>
      <c r="C5" s="9"/>
      <c r="D5" s="10"/>
      <c r="E5" s="9"/>
      <c r="F5" s="9"/>
      <c r="G5" s="10"/>
    </row>
    <row r="6" spans="1:7" ht="18.75" x14ac:dyDescent="0.3">
      <c r="A6" s="12">
        <v>1</v>
      </c>
      <c r="B6" s="22" t="s">
        <v>12</v>
      </c>
      <c r="C6" s="11">
        <f>C10+C14</f>
        <v>155</v>
      </c>
      <c r="D6" s="11">
        <f t="shared" ref="D6:G6" si="0">D10+D14</f>
        <v>155</v>
      </c>
      <c r="E6" s="11">
        <f t="shared" si="0"/>
        <v>112</v>
      </c>
      <c r="F6" s="11">
        <f t="shared" si="0"/>
        <v>52</v>
      </c>
      <c r="G6" s="11">
        <f t="shared" si="0"/>
        <v>34</v>
      </c>
    </row>
    <row r="7" spans="1:7" ht="18.75" x14ac:dyDescent="0.3">
      <c r="A7" s="12"/>
      <c r="B7" s="3" t="s">
        <v>7</v>
      </c>
      <c r="C7" s="11">
        <f>C11+C15</f>
        <v>89</v>
      </c>
      <c r="D7" s="11">
        <f>D11+D15</f>
        <v>89</v>
      </c>
      <c r="E7" s="11">
        <f t="shared" ref="E7:G7" si="1">E11+E15</f>
        <v>62</v>
      </c>
      <c r="F7" s="11">
        <f t="shared" si="1"/>
        <v>41</v>
      </c>
      <c r="G7" s="11">
        <f t="shared" si="1"/>
        <v>32</v>
      </c>
    </row>
    <row r="8" spans="1:7" ht="18.75" x14ac:dyDescent="0.3">
      <c r="A8" s="12"/>
      <c r="B8" s="3" t="s">
        <v>8</v>
      </c>
      <c r="C8" s="11">
        <f>D8</f>
        <v>66</v>
      </c>
      <c r="D8" s="11">
        <f>D12+D16</f>
        <v>66</v>
      </c>
      <c r="E8" s="11">
        <f t="shared" ref="E8:G8" si="2">E12+E16</f>
        <v>47</v>
      </c>
      <c r="F8" s="11">
        <f t="shared" si="2"/>
        <v>30</v>
      </c>
      <c r="G8" s="11">
        <f t="shared" si="2"/>
        <v>23</v>
      </c>
    </row>
    <row r="9" spans="1:7" ht="18.75" x14ac:dyDescent="0.3">
      <c r="A9" s="12"/>
      <c r="B9" s="4" t="s">
        <v>9</v>
      </c>
      <c r="C9" s="13"/>
      <c r="D9" s="33">
        <f>(D8*100%)/C8</f>
        <v>1</v>
      </c>
      <c r="E9" s="33">
        <f>(E8*100%)/C8</f>
        <v>0.71212121212121215</v>
      </c>
      <c r="F9" s="33">
        <f>(F8*100%)/C8</f>
        <v>0.45454545454545453</v>
      </c>
      <c r="G9" s="34"/>
    </row>
    <row r="10" spans="1:7" ht="18.75" x14ac:dyDescent="0.3">
      <c r="A10" s="12">
        <v>2</v>
      </c>
      <c r="B10" s="2" t="s">
        <v>10</v>
      </c>
      <c r="C10" s="11">
        <v>123</v>
      </c>
      <c r="D10" s="11">
        <v>123</v>
      </c>
      <c r="E10" s="11">
        <v>87</v>
      </c>
      <c r="F10" s="11">
        <v>40</v>
      </c>
      <c r="G10" s="11">
        <v>31</v>
      </c>
    </row>
    <row r="11" spans="1:7" ht="18.75" x14ac:dyDescent="0.3">
      <c r="A11" s="12"/>
      <c r="B11" s="3" t="s">
        <v>7</v>
      </c>
      <c r="C11" s="11">
        <f>D11</f>
        <v>75</v>
      </c>
      <c r="D11" s="11">
        <v>75</v>
      </c>
      <c r="E11" s="11">
        <v>50</v>
      </c>
      <c r="F11" s="11">
        <v>33</v>
      </c>
      <c r="G11" s="11">
        <v>29</v>
      </c>
    </row>
    <row r="12" spans="1:7" ht="18.75" x14ac:dyDescent="0.3">
      <c r="A12" s="12"/>
      <c r="B12" s="3" t="s">
        <v>8</v>
      </c>
      <c r="C12" s="11">
        <f>D12</f>
        <v>60</v>
      </c>
      <c r="D12" s="11">
        <v>60</v>
      </c>
      <c r="E12" s="11">
        <v>42</v>
      </c>
      <c r="F12" s="35">
        <v>27</v>
      </c>
      <c r="G12" s="11">
        <v>21</v>
      </c>
    </row>
    <row r="13" spans="1:7" ht="18.75" x14ac:dyDescent="0.3">
      <c r="A13" s="12"/>
      <c r="B13" s="4" t="s">
        <v>9</v>
      </c>
      <c r="C13" s="14"/>
      <c r="D13" s="36">
        <f>(D12*100%)/C12</f>
        <v>1</v>
      </c>
      <c r="E13" s="36">
        <f>(E12*100%)/C12</f>
        <v>0.7</v>
      </c>
      <c r="F13" s="36">
        <f>(F12*100%)/C12</f>
        <v>0.45</v>
      </c>
      <c r="G13" s="14"/>
    </row>
    <row r="14" spans="1:7" ht="18.75" x14ac:dyDescent="0.3">
      <c r="A14" s="12">
        <v>3</v>
      </c>
      <c r="B14" s="2" t="s">
        <v>11</v>
      </c>
      <c r="C14" s="11">
        <f>D14</f>
        <v>32</v>
      </c>
      <c r="D14" s="11">
        <v>32</v>
      </c>
      <c r="E14" s="11">
        <v>25</v>
      </c>
      <c r="F14" s="11">
        <v>12</v>
      </c>
      <c r="G14" s="11">
        <v>3</v>
      </c>
    </row>
    <row r="15" spans="1:7" ht="18.75" x14ac:dyDescent="0.3">
      <c r="A15" s="12"/>
      <c r="B15" s="3" t="s">
        <v>7</v>
      </c>
      <c r="C15" s="11">
        <f>D15</f>
        <v>14</v>
      </c>
      <c r="D15" s="11">
        <v>14</v>
      </c>
      <c r="E15" s="11">
        <v>12</v>
      </c>
      <c r="F15" s="11">
        <v>8</v>
      </c>
      <c r="G15" s="11">
        <v>3</v>
      </c>
    </row>
    <row r="16" spans="1:7" ht="18.75" x14ac:dyDescent="0.3">
      <c r="A16" s="12"/>
      <c r="B16" s="3" t="s">
        <v>8</v>
      </c>
      <c r="C16" s="11">
        <f>D16</f>
        <v>6</v>
      </c>
      <c r="D16" s="11">
        <v>6</v>
      </c>
      <c r="E16" s="11">
        <v>5</v>
      </c>
      <c r="F16" s="11">
        <v>3</v>
      </c>
      <c r="G16" s="11">
        <v>2</v>
      </c>
    </row>
    <row r="17" spans="1:7" ht="18.75" x14ac:dyDescent="0.3">
      <c r="A17" s="12"/>
      <c r="B17" s="4" t="s">
        <v>9</v>
      </c>
      <c r="C17" s="13"/>
      <c r="D17" s="33">
        <f>(D16*100%)/C16</f>
        <v>1</v>
      </c>
      <c r="E17" s="33">
        <f>(E16*100%)/C16</f>
        <v>0.83333333333333337</v>
      </c>
      <c r="F17" s="33">
        <f>(F16*100%)/C16</f>
        <v>0.5</v>
      </c>
      <c r="G17" s="13"/>
    </row>
    <row r="18" spans="1:7" ht="18.75" x14ac:dyDescent="0.3">
      <c r="A18" s="31" t="s">
        <v>18</v>
      </c>
      <c r="B18" s="32" t="s">
        <v>19</v>
      </c>
      <c r="C18" s="13">
        <v>206</v>
      </c>
      <c r="D18" s="37" t="s">
        <v>22</v>
      </c>
      <c r="E18" s="37">
        <v>129</v>
      </c>
      <c r="F18" s="43" t="s">
        <v>25</v>
      </c>
      <c r="G18" s="37">
        <v>162</v>
      </c>
    </row>
    <row r="19" spans="1:7" ht="18.75" x14ac:dyDescent="0.3">
      <c r="A19" s="12" t="s">
        <v>21</v>
      </c>
      <c r="B19" s="28" t="s">
        <v>20</v>
      </c>
      <c r="C19" s="13">
        <f>C6+C18</f>
        <v>361</v>
      </c>
      <c r="D19" s="39"/>
      <c r="E19" s="39"/>
      <c r="F19" s="39"/>
      <c r="G19" s="38"/>
    </row>
    <row r="20" spans="1:7" ht="18.75" x14ac:dyDescent="0.3">
      <c r="A20" s="40"/>
      <c r="B20" s="3" t="s">
        <v>7</v>
      </c>
      <c r="C20" s="41">
        <f>D20</f>
        <v>251</v>
      </c>
      <c r="D20" s="41">
        <f>G18+D7</f>
        <v>251</v>
      </c>
      <c r="E20" s="41">
        <f>G18+E7</f>
        <v>224</v>
      </c>
      <c r="F20" s="41">
        <f>G18+F7</f>
        <v>203</v>
      </c>
      <c r="G20" s="41"/>
    </row>
    <row r="21" spans="1:7" ht="18.75" x14ac:dyDescent="0.3">
      <c r="A21" s="40"/>
      <c r="B21" s="3" t="s">
        <v>8</v>
      </c>
      <c r="C21" s="41">
        <f>D21</f>
        <v>195</v>
      </c>
      <c r="D21" s="41">
        <f>E18+D8</f>
        <v>195</v>
      </c>
      <c r="E21" s="41">
        <f>$E$18+E8</f>
        <v>176</v>
      </c>
      <c r="F21" s="41">
        <f>89+F8</f>
        <v>119</v>
      </c>
      <c r="G21" s="41"/>
    </row>
    <row r="22" spans="1:7" ht="18.75" x14ac:dyDescent="0.3">
      <c r="A22" s="40"/>
      <c r="B22" s="3" t="s">
        <v>23</v>
      </c>
      <c r="C22" s="41"/>
      <c r="D22" s="42">
        <f>D21/$C$21</f>
        <v>1</v>
      </c>
      <c r="E22" s="42">
        <f>E21/$C$21</f>
        <v>0.90256410256410258</v>
      </c>
      <c r="F22" s="42">
        <f>F21/$C$21</f>
        <v>0.61025641025641031</v>
      </c>
      <c r="G22" s="40"/>
    </row>
    <row r="23" spans="1:7" ht="18.75" x14ac:dyDescent="0.3">
      <c r="A23" s="1"/>
      <c r="F23" s="17">
        <v>89</v>
      </c>
    </row>
    <row r="24" spans="1:7" ht="18.75" x14ac:dyDescent="0.3">
      <c r="A24" s="1"/>
      <c r="B24" s="1" t="s">
        <v>24</v>
      </c>
      <c r="C24" s="1"/>
      <c r="D24" s="19"/>
      <c r="E24" s="18"/>
      <c r="F24" s="1"/>
    </row>
    <row r="25" spans="1:7" ht="18.75" x14ac:dyDescent="0.3">
      <c r="A25" s="1"/>
      <c r="B25" s="1"/>
      <c r="C25" s="1"/>
      <c r="D25" s="19"/>
      <c r="E25" s="18"/>
      <c r="F25" s="1"/>
    </row>
    <row r="26" spans="1:7" ht="18.75" x14ac:dyDescent="0.3">
      <c r="A26" s="57" t="s">
        <v>26</v>
      </c>
      <c r="B26" s="57"/>
      <c r="C26" s="57"/>
      <c r="D26" s="57"/>
      <c r="E26" s="57"/>
      <c r="F26" s="57"/>
      <c r="G26" s="57"/>
    </row>
    <row r="27" spans="1:7" ht="18.75" x14ac:dyDescent="0.3">
      <c r="A27" s="23"/>
      <c r="B27" s="24"/>
      <c r="C27" s="25"/>
      <c r="D27" s="26"/>
      <c r="E27" s="26"/>
      <c r="F27" s="26"/>
      <c r="G27" s="27"/>
    </row>
    <row r="28" spans="1:7" ht="18.75" x14ac:dyDescent="0.3">
      <c r="A28" s="55" t="s">
        <v>13</v>
      </c>
      <c r="B28" s="53" t="s">
        <v>0</v>
      </c>
      <c r="C28" s="52" t="s">
        <v>5</v>
      </c>
      <c r="D28" s="52"/>
      <c r="E28" s="52"/>
      <c r="F28" s="52"/>
      <c r="G28" s="54" t="s">
        <v>6</v>
      </c>
    </row>
    <row r="29" spans="1:7" ht="56.25" x14ac:dyDescent="0.25">
      <c r="A29" s="56"/>
      <c r="B29" s="53"/>
      <c r="C29" s="9" t="s">
        <v>1</v>
      </c>
      <c r="D29" s="21" t="s">
        <v>2</v>
      </c>
      <c r="E29" s="9" t="s">
        <v>4</v>
      </c>
      <c r="F29" s="9" t="s">
        <v>3</v>
      </c>
      <c r="G29" s="54"/>
    </row>
    <row r="30" spans="1:7" ht="18.75" x14ac:dyDescent="0.25">
      <c r="A30" s="29" t="s">
        <v>17</v>
      </c>
      <c r="B30" s="30" t="s">
        <v>16</v>
      </c>
      <c r="C30" s="9"/>
      <c r="D30" s="21"/>
      <c r="E30" s="9"/>
      <c r="F30" s="9"/>
      <c r="G30" s="21"/>
    </row>
    <row r="31" spans="1:7" ht="18.75" x14ac:dyDescent="0.3">
      <c r="A31" s="20">
        <v>1</v>
      </c>
      <c r="B31" s="2" t="s">
        <v>12</v>
      </c>
      <c r="C31" s="11">
        <f>C35+C39</f>
        <v>135</v>
      </c>
      <c r="D31" s="2">
        <f t="shared" ref="D31:G31" si="3">D35+D39</f>
        <v>135</v>
      </c>
      <c r="E31" s="2">
        <f t="shared" si="3"/>
        <v>101</v>
      </c>
      <c r="F31" s="2">
        <f t="shared" si="3"/>
        <v>50</v>
      </c>
      <c r="G31" s="2">
        <f t="shared" si="3"/>
        <v>34</v>
      </c>
    </row>
    <row r="32" spans="1:7" ht="18.75" x14ac:dyDescent="0.3">
      <c r="A32" s="20"/>
      <c r="B32" s="3" t="s">
        <v>7</v>
      </c>
      <c r="C32" s="11">
        <f>C36+C40</f>
        <v>89</v>
      </c>
      <c r="D32" s="2">
        <f>D36+D40</f>
        <v>89</v>
      </c>
      <c r="E32" s="2">
        <v>64</v>
      </c>
      <c r="F32" s="2">
        <f t="shared" ref="F32:G32" si="4">F36+F40</f>
        <v>44</v>
      </c>
      <c r="G32" s="2">
        <f t="shared" si="4"/>
        <v>32</v>
      </c>
    </row>
    <row r="33" spans="1:9" ht="18.75" x14ac:dyDescent="0.3">
      <c r="A33" s="20"/>
      <c r="B33" s="3" t="s">
        <v>8</v>
      </c>
      <c r="C33" s="11">
        <f>C37+C41</f>
        <v>48</v>
      </c>
      <c r="D33" s="2">
        <f>D37+D41</f>
        <v>48</v>
      </c>
      <c r="E33" s="2">
        <v>42</v>
      </c>
      <c r="F33" s="2">
        <f t="shared" ref="F33:G33" si="5">F37+F41</f>
        <v>30</v>
      </c>
      <c r="G33" s="2">
        <f t="shared" si="5"/>
        <v>23</v>
      </c>
    </row>
    <row r="34" spans="1:9" ht="18.75" x14ac:dyDescent="0.3">
      <c r="A34" s="20"/>
      <c r="B34" s="4" t="s">
        <v>9</v>
      </c>
      <c r="C34" s="13"/>
      <c r="D34" s="6">
        <f>(D33*100%)/C33</f>
        <v>1</v>
      </c>
      <c r="E34" s="6">
        <f>(E33*100%)/C33</f>
        <v>0.875</v>
      </c>
      <c r="F34" s="6">
        <f>(F33*100%)/C33</f>
        <v>0.625</v>
      </c>
      <c r="G34" s="7"/>
    </row>
    <row r="35" spans="1:9" ht="18.75" x14ac:dyDescent="0.3">
      <c r="A35" s="20">
        <v>2</v>
      </c>
      <c r="B35" s="2" t="s">
        <v>10</v>
      </c>
      <c r="C35" s="11">
        <v>121</v>
      </c>
      <c r="D35" s="2">
        <v>121</v>
      </c>
      <c r="E35" s="2">
        <v>89</v>
      </c>
      <c r="F35" s="2">
        <v>38</v>
      </c>
      <c r="G35" s="2">
        <v>31</v>
      </c>
    </row>
    <row r="36" spans="1:9" ht="18.75" x14ac:dyDescent="0.3">
      <c r="A36" s="20"/>
      <c r="B36" s="3" t="s">
        <v>7</v>
      </c>
      <c r="C36" s="11">
        <f>D36</f>
        <v>75</v>
      </c>
      <c r="D36" s="2">
        <v>75</v>
      </c>
      <c r="E36" s="2">
        <v>50</v>
      </c>
      <c r="F36" s="2">
        <v>36</v>
      </c>
      <c r="G36" s="2">
        <v>29</v>
      </c>
    </row>
    <row r="37" spans="1:9" ht="18.75" x14ac:dyDescent="0.3">
      <c r="A37" s="20"/>
      <c r="B37" s="3" t="s">
        <v>8</v>
      </c>
      <c r="C37" s="11">
        <f>D37</f>
        <v>42</v>
      </c>
      <c r="D37" s="2">
        <v>42</v>
      </c>
      <c r="E37" s="2">
        <v>42</v>
      </c>
      <c r="F37" s="15">
        <v>27</v>
      </c>
      <c r="G37" s="2">
        <v>21</v>
      </c>
    </row>
    <row r="38" spans="1:9" ht="18.75" x14ac:dyDescent="0.3">
      <c r="A38" s="20"/>
      <c r="B38" s="4" t="s">
        <v>9</v>
      </c>
      <c r="C38" s="14"/>
      <c r="D38" s="8">
        <f>(D37*100%)/C37</f>
        <v>1</v>
      </c>
      <c r="E38" s="8">
        <f>(E37*100%)/C37</f>
        <v>1</v>
      </c>
      <c r="F38" s="8">
        <f>(F37*100%)/C37</f>
        <v>0.6428571428571429</v>
      </c>
      <c r="G38" s="4"/>
    </row>
    <row r="39" spans="1:9" ht="18.75" x14ac:dyDescent="0.3">
      <c r="A39" s="20">
        <v>3</v>
      </c>
      <c r="B39" s="2" t="s">
        <v>11</v>
      </c>
      <c r="C39" s="11">
        <f>D39</f>
        <v>14</v>
      </c>
      <c r="D39" s="2">
        <v>14</v>
      </c>
      <c r="E39" s="2">
        <v>12</v>
      </c>
      <c r="F39" s="2">
        <v>12</v>
      </c>
      <c r="G39" s="2">
        <v>3</v>
      </c>
    </row>
    <row r="40" spans="1:9" ht="18.75" x14ac:dyDescent="0.3">
      <c r="A40" s="20"/>
      <c r="B40" s="3" t="s">
        <v>7</v>
      </c>
      <c r="C40" s="11">
        <f>D40</f>
        <v>14</v>
      </c>
      <c r="D40" s="2">
        <v>14</v>
      </c>
      <c r="E40" s="2">
        <v>12</v>
      </c>
      <c r="F40" s="2">
        <v>8</v>
      </c>
      <c r="G40" s="2">
        <v>3</v>
      </c>
    </row>
    <row r="41" spans="1:9" ht="18.75" x14ac:dyDescent="0.3">
      <c r="A41" s="20"/>
      <c r="B41" s="3" t="s">
        <v>8</v>
      </c>
      <c r="C41" s="11">
        <f>D41</f>
        <v>6</v>
      </c>
      <c r="D41" s="2">
        <v>6</v>
      </c>
      <c r="E41" s="2">
        <v>5</v>
      </c>
      <c r="F41" s="2">
        <v>3</v>
      </c>
      <c r="G41" s="2">
        <v>2</v>
      </c>
    </row>
    <row r="42" spans="1:9" ht="18.75" x14ac:dyDescent="0.3">
      <c r="A42" s="20"/>
      <c r="B42" s="4" t="s">
        <v>9</v>
      </c>
      <c r="C42" s="13"/>
      <c r="D42" s="6">
        <f>(D41*100%)/C41</f>
        <v>1</v>
      </c>
      <c r="E42" s="6">
        <f>(E41*100%)/C41</f>
        <v>0.83333333333333337</v>
      </c>
      <c r="F42" s="6">
        <f>(F41*100%)/C41</f>
        <v>0.5</v>
      </c>
      <c r="G42" s="5"/>
    </row>
    <row r="43" spans="1:9" ht="18.75" x14ac:dyDescent="0.3">
      <c r="A43" s="31" t="s">
        <v>18</v>
      </c>
      <c r="B43" s="32" t="s">
        <v>19</v>
      </c>
      <c r="C43" s="13">
        <v>206</v>
      </c>
      <c r="D43" s="37" t="s">
        <v>22</v>
      </c>
      <c r="E43" s="37">
        <v>110</v>
      </c>
      <c r="F43" s="43" t="s">
        <v>25</v>
      </c>
      <c r="G43" s="37">
        <v>162</v>
      </c>
    </row>
    <row r="44" spans="1:9" ht="18.75" x14ac:dyDescent="0.3">
      <c r="A44" s="20" t="s">
        <v>21</v>
      </c>
      <c r="B44" s="28" t="s">
        <v>20</v>
      </c>
      <c r="C44" s="13">
        <f>C31+C43</f>
        <v>341</v>
      </c>
      <c r="D44" s="39"/>
      <c r="E44" s="39"/>
      <c r="F44" s="39"/>
      <c r="G44" s="38"/>
      <c r="I44">
        <v>47</v>
      </c>
    </row>
    <row r="45" spans="1:9" ht="18.75" x14ac:dyDescent="0.3">
      <c r="A45" s="40"/>
      <c r="B45" s="3" t="s">
        <v>7</v>
      </c>
      <c r="C45" s="41">
        <f>D45</f>
        <v>251</v>
      </c>
      <c r="D45" s="41">
        <f>G43+D32</f>
        <v>251</v>
      </c>
      <c r="E45" s="41">
        <f>G43+E32</f>
        <v>226</v>
      </c>
      <c r="F45" s="41">
        <f>G43+F32</f>
        <v>206</v>
      </c>
      <c r="G45" s="41"/>
      <c r="I45">
        <v>30</v>
      </c>
    </row>
    <row r="46" spans="1:9" ht="18.75" x14ac:dyDescent="0.3">
      <c r="A46" s="40"/>
      <c r="B46" s="3" t="s">
        <v>8</v>
      </c>
      <c r="C46" s="41">
        <f>D46</f>
        <v>158</v>
      </c>
      <c r="D46" s="41">
        <f>E43+D33</f>
        <v>158</v>
      </c>
      <c r="E46" s="41">
        <f>E43+E33</f>
        <v>152</v>
      </c>
      <c r="F46" s="41">
        <f>F48+F33</f>
        <v>119</v>
      </c>
      <c r="G46" s="41"/>
    </row>
    <row r="47" spans="1:9" ht="18.75" x14ac:dyDescent="0.3">
      <c r="A47" s="45"/>
      <c r="B47" s="46" t="s">
        <v>23</v>
      </c>
      <c r="C47" s="47"/>
      <c r="D47" s="48">
        <f>D46/C46</f>
        <v>1</v>
      </c>
      <c r="E47" s="48">
        <f>(E46*100%)/C46</f>
        <v>0.96202531645569622</v>
      </c>
      <c r="F47" s="48">
        <f>(F46*100%)/C46</f>
        <v>0.75316455696202533</v>
      </c>
      <c r="G47" s="45"/>
    </row>
    <row r="48" spans="1:9" ht="18.75" x14ac:dyDescent="0.3">
      <c r="A48" s="23"/>
      <c r="B48" s="24"/>
      <c r="C48" s="25"/>
      <c r="D48" s="26"/>
      <c r="E48" s="26"/>
      <c r="F48" s="44">
        <v>89</v>
      </c>
      <c r="G48" s="27"/>
    </row>
    <row r="49" spans="1:7" ht="18.75" x14ac:dyDescent="0.3">
      <c r="A49" s="23"/>
      <c r="B49" s="1" t="s">
        <v>27</v>
      </c>
      <c r="C49" s="25"/>
      <c r="D49" s="26"/>
      <c r="E49" s="26"/>
      <c r="F49" s="26"/>
      <c r="G49" s="27"/>
    </row>
    <row r="50" spans="1:7" x14ac:dyDescent="0.25">
      <c r="A50" s="51"/>
      <c r="B50" s="51"/>
    </row>
  </sheetData>
  <mergeCells count="12">
    <mergeCell ref="A1:G1"/>
    <mergeCell ref="A2:B2"/>
    <mergeCell ref="A50:B50"/>
    <mergeCell ref="A26:G26"/>
    <mergeCell ref="A3:A4"/>
    <mergeCell ref="B3:B4"/>
    <mergeCell ref="C3:F3"/>
    <mergeCell ref="G3:G4"/>
    <mergeCell ref="A28:A29"/>
    <mergeCell ref="B28:B29"/>
    <mergeCell ref="C28:F28"/>
    <mergeCell ref="G28:G29"/>
  </mergeCells>
  <pageMargins left="0.45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cp:lastPrinted>2019-11-15T09:19:52Z</cp:lastPrinted>
  <dcterms:created xsi:type="dcterms:W3CDTF">2019-10-30T07:50:31Z</dcterms:created>
  <dcterms:modified xsi:type="dcterms:W3CDTF">2019-11-15T09:59:51Z</dcterms:modified>
</cp:coreProperties>
</file>